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пг 2018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согласовывается с 
 счетной палатой 1кв, п/г,9мес
</t>
        </r>
      </text>
    </comment>
  </commentList>
</comments>
</file>

<file path=xl/sharedStrings.xml><?xml version="1.0" encoding="utf-8"?>
<sst xmlns="http://schemas.openxmlformats.org/spreadsheetml/2006/main" count="123" uniqueCount="120">
  <si>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</si>
  <si>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</si>
  <si>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</si>
  <si>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</si>
  <si>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</si>
  <si>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</si>
  <si>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</si>
  <si>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</si>
  <si>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</si>
  <si>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</si>
  <si>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</si>
  <si>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</si>
  <si>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</si>
  <si>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</si>
  <si>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</si>
  <si>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</si>
  <si>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</si>
  <si>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</si>
  <si>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</si>
  <si>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</si>
  <si>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</si>
  <si>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</si>
  <si>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</si>
  <si>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</si>
  <si>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</si>
  <si>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</si>
  <si>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Профицит (+) / Дефицит (-)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</si>
  <si>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</si>
  <si>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</si>
  <si>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</si>
  <si>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</si>
  <si>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</si>
  <si>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</si>
  <si>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</si>
  <si>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</si>
  <si>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</si>
  <si>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Жилищно-коммунальное хозяйство</t>
  </si>
  <si>
    <t>Коммунальное хозяйство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</si>
  <si>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</si>
  <si>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</si>
  <si>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</si>
  <si>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</si>
  <si>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</si>
  <si>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</si>
  <si>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</si>
  <si>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дефицита бюджета городского поселения Белоярский</t>
  </si>
  <si>
    <t xml:space="preserve">Источники внутреннего финансирования дефицита бюджета </t>
  </si>
  <si>
    <t>Изменение остатков средств на счетах по учету средств бюджета</t>
  </si>
  <si>
    <t>000  1  06  01030  13  0000  110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</si>
  <si>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</si>
  <si>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</si>
  <si>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</si>
  <si>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000  1  11  05000  00  0000  120</t>
  </si>
  <si>
    <t>000  1  14  06013  13  0000  430</t>
  </si>
  <si>
    <t>Доходы от продажи земельных участков,  государственная  собственность на которые не разграниченна  и которые расположены в границах городских поселений</t>
  </si>
  <si>
    <t xml:space="preserve">Доходы от продажи земельных участков, находящихся в государственной и муниципальной собственности
</t>
  </si>
  <si>
    <t>000  1  14  06000  00  0000  430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</si>
  <si>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</si>
  <si>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Дотации бюджетам городских поселений на выравнивание бюджетной обеспеченности</t>
  </si>
  <si>
    <t>000  1  06  06043  13  0000  110</t>
  </si>
  <si>
    <t>Национальная экономика</t>
  </si>
  <si>
    <t>Связь и информатика</t>
  </si>
  <si>
    <t>Другие вопросы в области национальной экономики</t>
  </si>
  <si>
    <t>000  1  06  06033  13  0000  110</t>
  </si>
  <si>
    <t>000  2  02  00000  00  0000  000</t>
  </si>
  <si>
    <t>000 0100 0000000000 000</t>
  </si>
  <si>
    <t>000 0103 0000000000 000</t>
  </si>
  <si>
    <t>000 0104 0000000000 000</t>
  </si>
  <si>
    <t>000 0113 0000000000 000</t>
  </si>
  <si>
    <t>000 0400 0000000000 000</t>
  </si>
  <si>
    <t>000 0410 0000000000 000</t>
  </si>
  <si>
    <t>000 0412 0000000000 000</t>
  </si>
  <si>
    <t>000 0500 0000000000 000</t>
  </si>
  <si>
    <t>000 0502 0000000000 000</t>
  </si>
  <si>
    <t>650 00 00 00 00 00 0 000 000</t>
  </si>
  <si>
    <t>650 01 05 00 00 00 0 000 000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</si>
  <si>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</si>
  <si>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</si>
  <si>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бюджетам бюджетной системы Российской Федерации</t>
  </si>
  <si>
    <t>НАЛОГ НА ТОВАРЫ(РАБОТЫ,УСЛУГИ),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</si>
  <si>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</si>
  <si>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</si>
  <si>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</si>
  <si>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</si>
  <si>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000  1  03  02000  01  0000  110</t>
  </si>
  <si>
    <t>000  1  03  02230  01  0000  110</t>
  </si>
  <si>
    <t>000  1  03  02250  01  0000  110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</si>
  <si>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</si>
  <si>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000  1  03  02240  01  0000  110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</si>
  <si>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</si>
  <si>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000  1  03  02260  01  0000  110</t>
  </si>
  <si>
    <t>000  2  02  15001  13  0000  151</t>
  </si>
  <si>
    <t>000  2  02  40014  13  0000  151</t>
  </si>
  <si>
    <t>000  2  02  40000  00  0000  151</t>
  </si>
  <si>
    <t>000  2  02  10000  00  0000  151</t>
  </si>
  <si>
    <t>Дорожное хозяйство(дорожные фонды)</t>
  </si>
  <si>
    <t>000 0409 0000000000 000</t>
  </si>
  <si>
    <t>ПРОЧИЕ НЕНАЛОГОВЫЕ ДОХОДЫ</t>
  </si>
  <si>
    <t>Транспорт</t>
  </si>
  <si>
    <t>000 0408 0000000000 000</t>
  </si>
  <si>
    <t>Благоустройство</t>
  </si>
  <si>
    <t>000 0503 0000000000 000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</si>
  <si>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</si>
  <si>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об исполнении бюджета городского поселения Белоярский за первое полугодие  2018 года</t>
  </si>
  <si>
    <t>НАЛОГИ НА СОВОКУПНЫЙ ДОХОД</t>
  </si>
  <si>
    <t>000  1  05  00000  00  0000  000</t>
  </si>
  <si>
    <t>Единый сельскохозяйственный налог</t>
  </si>
  <si>
    <t>000  1  05  03010  01  3000  110</t>
  </si>
  <si>
    <t>Доходы от сдачи в аренду имущества, составляющего казну городских поселений (за исключением земельных участков)</t>
  </si>
  <si>
    <t>000  1  11  05075  13  0000  120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</si>
  <si>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</si>
  <si>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</si>
  <si>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000  1  16  00000  00  0000  000</t>
  </si>
  <si>
    <t>Обеспечение проведения выборов и референдумов</t>
  </si>
  <si>
    <t>000 0107 0000000000 000</t>
  </si>
  <si>
    <t>Жилищное хозяйство</t>
  </si>
  <si>
    <t>000 0501 0000000000 000</t>
  </si>
  <si>
    <t>Обеспечение деятельности финансовых, налоговых и таможенных органов финансового (финансового-бюджетного) надзора</t>
  </si>
  <si>
    <t>000 0106 0000000000 000</t>
  </si>
  <si>
    <t>от 18 сентября  2018 года № 331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</si>
</sst>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tabSelected="1" zoomScaleSheetLayoutView="100" workbookViewId="0" topLeftCell="A1">
      <selection activeCell="B4" sqref="B4:C4"/>
    </sheetView>
  </sheetViews>
  <sheetFormatPr defaultColWidth="9.140625" defaultRowHeight="12"/>
  <cols>
    <col min="1" max="1" width="54.7109375" style="3" customWidth="1"/>
    <col min="2" max="2" width="37.421875" style="7" customWidth="1"/>
    <col min="3" max="3" width="22.7109375" style="3" customWidth="1"/>
  </cols>
  <sheetData>
    <row r="1" spans="2:3" ht="21.75" customHeight="1">
      <c r="B1" s="45" t="s">
        <v>22</v>
      </c>
      <c r="C1" s="45"/>
    </row>
    <row r="2" spans="1:3" s="1" customFormat="1" ht="18.75" customHeight="1">
      <c r="A2" s="3"/>
      <c r="B2" s="46" t="s">
        <v>33</v>
      </c>
      <c r="C2" s="46"/>
    </row>
    <row r="3" spans="1:3" s="1" customFormat="1" ht="18" customHeight="1">
      <c r="A3" s="3"/>
      <c r="B3" s="46" t="s">
        <v>25</v>
      </c>
      <c r="C3" s="46"/>
    </row>
    <row r="4" spans="1:3" s="1" customFormat="1" ht="21.75" customHeight="1">
      <c r="A4" s="3"/>
      <c r="B4" s="46" t="s">
        <v>119</v>
      </c>
      <c r="C4" s="46"/>
    </row>
    <row r="5" spans="1:3" s="1" customFormat="1" ht="24.75" customHeight="1">
      <c r="A5" s="5"/>
      <c r="B5" s="4"/>
      <c r="C5" s="4"/>
    </row>
    <row r="6" spans="1:3" s="1" customFormat="1" ht="25.5" customHeight="1">
      <c r="A6" s="48" t="s">
        <v>24</v>
      </c>
      <c r="B6" s="48"/>
      <c r="C6" s="48"/>
    </row>
    <row r="7" spans="1:3" s="1" customFormat="1" ht="15.75">
      <c r="A7" s="48" t="s">
        <v>103</v>
      </c>
      <c r="B7" s="48"/>
      <c r="C7" s="48"/>
    </row>
    <row r="8" spans="1:3" s="1" customFormat="1" ht="13.5" customHeight="1">
      <c r="A8" s="6"/>
      <c r="B8" s="6"/>
      <c r="C8" s="6"/>
    </row>
    <row r="9" spans="1:3" s="1" customFormat="1" ht="26.25" customHeight="1">
      <c r="A9" s="48" t="s">
        <v>30</v>
      </c>
      <c r="B9" s="48"/>
      <c r="C9" s="48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29</v>
      </c>
      <c r="C11" s="8" t="s">
        <v>27</v>
      </c>
    </row>
    <row r="12" spans="1:3" s="2" customFormat="1" ht="15" customHeight="1">
      <c r="A12" s="15">
        <v>1</v>
      </c>
      <c r="B12" s="16" t="s">
        <v>21</v>
      </c>
      <c r="C12" s="15">
        <v>3</v>
      </c>
    </row>
    <row r="13" spans="1:3" ht="20.25" customHeight="1">
      <c r="A13" s="29" t="s">
        <v>1</v>
      </c>
      <c r="B13" s="30" t="s">
        <v>2</v>
      </c>
      <c r="C13" s="31">
        <f>C14+C27+C33+C37+C40+C19+C25</f>
        <v>57597371.550000004</v>
      </c>
    </row>
    <row r="14" spans="1:3" ht="24" customHeight="1">
      <c r="A14" s="29" t="s">
        <v>3</v>
      </c>
      <c r="B14" s="42" t="s">
        <v>4</v>
      </c>
      <c r="C14" s="43">
        <f>C15</f>
        <v>44770616.660000004</v>
      </c>
    </row>
    <row r="15" spans="1:3" ht="25.5" customHeight="1">
      <c r="A15" s="17" t="s">
        <v>5</v>
      </c>
      <c r="B15" s="19" t="s">
        <v>6</v>
      </c>
      <c r="C15" s="20">
        <f>SUM(C16:C18)</f>
        <v>44770616.660000004</v>
      </c>
    </row>
    <row r="16" spans="1:3" ht="126.75" customHeight="1">
      <c r="A16" s="17" t="s">
        <v>39</v>
      </c>
      <c r="B16" s="19" t="s">
        <v>38</v>
      </c>
      <c r="C16" s="20">
        <v>44585879.06</v>
      </c>
    </row>
    <row r="17" spans="1:3" ht="185.25" customHeight="1">
      <c r="A17" s="17" t="s">
        <v>40</v>
      </c>
      <c r="B17" s="19" t="s">
        <v>41</v>
      </c>
      <c r="C17" s="20">
        <v>49035.21</v>
      </c>
    </row>
    <row r="18" spans="1:3" ht="71.25" customHeight="1">
      <c r="A18" s="17" t="s">
        <v>42</v>
      </c>
      <c r="B18" s="19" t="s">
        <v>43</v>
      </c>
      <c r="C18" s="20">
        <v>135702.39</v>
      </c>
    </row>
    <row r="19" spans="1:3" ht="51.75" customHeight="1">
      <c r="A19" s="40" t="s">
        <v>79</v>
      </c>
      <c r="B19" s="30" t="s">
        <v>80</v>
      </c>
      <c r="C19" s="39">
        <f>C20</f>
        <v>4948394.38</v>
      </c>
    </row>
    <row r="20" spans="1:3" ht="56.25" customHeight="1">
      <c r="A20" s="17" t="s">
        <v>81</v>
      </c>
      <c r="B20" s="19" t="s">
        <v>84</v>
      </c>
      <c r="C20" s="20">
        <f>SUM(C21:C24)</f>
        <v>4948394.38</v>
      </c>
    </row>
    <row r="21" spans="1:3" ht="102" customHeight="1">
      <c r="A21" s="17" t="s">
        <v>82</v>
      </c>
      <c r="B21" s="19" t="s">
        <v>85</v>
      </c>
      <c r="C21" s="20">
        <v>2144529.12</v>
      </c>
    </row>
    <row r="22" spans="1:3" ht="138" customHeight="1">
      <c r="A22" s="17" t="s">
        <v>87</v>
      </c>
      <c r="B22" s="19" t="s">
        <v>88</v>
      </c>
      <c r="C22" s="20">
        <v>16257.31</v>
      </c>
    </row>
    <row r="23" spans="1:3" ht="103.5" customHeight="1">
      <c r="A23" s="17" t="s">
        <v>83</v>
      </c>
      <c r="B23" s="19" t="s">
        <v>86</v>
      </c>
      <c r="C23" s="20">
        <v>3233177.41</v>
      </c>
    </row>
    <row r="24" spans="1:3" ht="105" customHeight="1">
      <c r="A24" s="17" t="s">
        <v>89</v>
      </c>
      <c r="B24" s="19" t="s">
        <v>90</v>
      </c>
      <c r="C24" s="20">
        <v>-445569.46</v>
      </c>
    </row>
    <row r="25" spans="1:3" ht="26.25" customHeight="1">
      <c r="A25" s="44" t="s">
        <v>104</v>
      </c>
      <c r="B25" s="30" t="s">
        <v>105</v>
      </c>
      <c r="C25" s="39">
        <f>C26</f>
        <v>250</v>
      </c>
    </row>
    <row r="26" spans="1:3" ht="22.5" customHeight="1">
      <c r="A26" s="17" t="s">
        <v>106</v>
      </c>
      <c r="B26" s="19" t="s">
        <v>107</v>
      </c>
      <c r="C26" s="20">
        <v>250</v>
      </c>
    </row>
    <row r="27" spans="1:3" ht="20.25" customHeight="1">
      <c r="A27" s="29" t="s">
        <v>7</v>
      </c>
      <c r="B27" s="30" t="s">
        <v>8</v>
      </c>
      <c r="C27" s="31">
        <f>C28+C30</f>
        <v>3721497.99</v>
      </c>
    </row>
    <row r="28" spans="1:3" ht="20.25" customHeight="1">
      <c r="A28" s="17" t="s">
        <v>9</v>
      </c>
      <c r="B28" s="19" t="s">
        <v>10</v>
      </c>
      <c r="C28" s="20">
        <f>C29</f>
        <v>800122.53</v>
      </c>
    </row>
    <row r="29" spans="1:3" ht="81.75" customHeight="1">
      <c r="A29" s="17" t="s">
        <v>102</v>
      </c>
      <c r="B29" s="19" t="s">
        <v>48</v>
      </c>
      <c r="C29" s="20">
        <v>800122.53</v>
      </c>
    </row>
    <row r="30" spans="1:3" ht="15">
      <c r="A30" s="17" t="s">
        <v>11</v>
      </c>
      <c r="B30" s="19" t="s">
        <v>12</v>
      </c>
      <c r="C30" s="20">
        <f>SUM(C31:C32)</f>
        <v>2921375.46</v>
      </c>
    </row>
    <row r="31" spans="1:3" ht="71.25" customHeight="1">
      <c r="A31" s="17" t="s">
        <v>76</v>
      </c>
      <c r="B31" s="19" t="s">
        <v>63</v>
      </c>
      <c r="C31" s="20">
        <v>2426454.02</v>
      </c>
    </row>
    <row r="32" spans="1:3" ht="69.75" customHeight="1">
      <c r="A32" s="17" t="s">
        <v>77</v>
      </c>
      <c r="B32" s="19" t="s">
        <v>59</v>
      </c>
      <c r="C32" s="20">
        <v>494921.44</v>
      </c>
    </row>
    <row r="33" spans="1:3" ht="71.25" customHeight="1">
      <c r="A33" s="29" t="s">
        <v>13</v>
      </c>
      <c r="B33" s="30" t="s">
        <v>14</v>
      </c>
      <c r="C33" s="31">
        <f>C34</f>
        <v>3997967.97</v>
      </c>
    </row>
    <row r="34" spans="1:3" ht="150" customHeight="1">
      <c r="A34" s="17" t="s">
        <v>51</v>
      </c>
      <c r="B34" s="19" t="s">
        <v>52</v>
      </c>
      <c r="C34" s="18">
        <f>C35+C36</f>
        <v>3997967.97</v>
      </c>
    </row>
    <row r="35" spans="1:3" ht="115.5" customHeight="1">
      <c r="A35" s="17" t="s">
        <v>50</v>
      </c>
      <c r="B35" s="19" t="s">
        <v>49</v>
      </c>
      <c r="C35" s="20">
        <v>3387242.85</v>
      </c>
    </row>
    <row r="36" spans="1:3" ht="55.5" customHeight="1">
      <c r="A36" s="17" t="s">
        <v>108</v>
      </c>
      <c r="B36" s="19" t="s">
        <v>109</v>
      </c>
      <c r="C36" s="20">
        <v>610725.12</v>
      </c>
    </row>
    <row r="37" spans="1:3" ht="43.5" customHeight="1">
      <c r="A37" s="29" t="s">
        <v>15</v>
      </c>
      <c r="B37" s="30" t="s">
        <v>16</v>
      </c>
      <c r="C37" s="31">
        <f>C38</f>
        <v>157844.55</v>
      </c>
    </row>
    <row r="38" spans="1:3" ht="48" customHeight="1">
      <c r="A38" s="25" t="s">
        <v>55</v>
      </c>
      <c r="B38" s="19" t="s">
        <v>56</v>
      </c>
      <c r="C38" s="18">
        <f>C39</f>
        <v>157844.55</v>
      </c>
    </row>
    <row r="39" spans="1:3" ht="69.75" customHeight="1">
      <c r="A39" s="17" t="s">
        <v>54</v>
      </c>
      <c r="B39" s="19" t="s">
        <v>53</v>
      </c>
      <c r="C39" s="20">
        <v>157844.55</v>
      </c>
    </row>
    <row r="40" spans="1:3" ht="24.75" customHeight="1">
      <c r="A40" s="44" t="s">
        <v>97</v>
      </c>
      <c r="B40" s="30" t="s">
        <v>112</v>
      </c>
      <c r="C40" s="39">
        <f>C41</f>
        <v>800</v>
      </c>
    </row>
    <row r="41" spans="1:3" ht="53.25" customHeight="1">
      <c r="A41" s="17" t="s">
        <v>110</v>
      </c>
      <c r="B41" s="19" t="s">
        <v>111</v>
      </c>
      <c r="C41" s="20">
        <v>800</v>
      </c>
    </row>
    <row r="42" spans="1:3" ht="49.5" customHeight="1">
      <c r="A42" s="29" t="s">
        <v>44</v>
      </c>
      <c r="B42" s="30" t="s">
        <v>64</v>
      </c>
      <c r="C42" s="31">
        <f>C43+C45</f>
        <v>17964296</v>
      </c>
    </row>
    <row r="43" spans="1:3" ht="36.75" customHeight="1">
      <c r="A43" s="25" t="s">
        <v>78</v>
      </c>
      <c r="B43" s="19" t="s">
        <v>94</v>
      </c>
      <c r="C43" s="18">
        <f>C44</f>
        <v>17524296</v>
      </c>
    </row>
    <row r="44" spans="1:3" s="23" customFormat="1" ht="36" customHeight="1">
      <c r="A44" s="24" t="s">
        <v>58</v>
      </c>
      <c r="B44" s="19" t="s">
        <v>91</v>
      </c>
      <c r="C44" s="20">
        <v>17524296</v>
      </c>
    </row>
    <row r="45" spans="1:3" s="23" customFormat="1" ht="21.75" customHeight="1">
      <c r="A45" s="24" t="s">
        <v>17</v>
      </c>
      <c r="B45" s="19" t="s">
        <v>93</v>
      </c>
      <c r="C45" s="20">
        <f>C46</f>
        <v>440000</v>
      </c>
    </row>
    <row r="46" spans="1:3" s="23" customFormat="1" ht="120" customHeight="1">
      <c r="A46" s="41" t="s">
        <v>57</v>
      </c>
      <c r="B46" s="19" t="s">
        <v>92</v>
      </c>
      <c r="C46" s="20">
        <v>440000</v>
      </c>
    </row>
    <row r="47" spans="1:3" ht="15.75">
      <c r="A47" s="29" t="s">
        <v>32</v>
      </c>
      <c r="B47" s="30"/>
      <c r="C47" s="31">
        <f>C13+C42</f>
        <v>75561667.55000001</v>
      </c>
    </row>
    <row r="48" spans="1:3" ht="14.25" customHeight="1">
      <c r="A48" s="21"/>
      <c r="B48" s="22"/>
      <c r="C48" s="21"/>
    </row>
    <row r="49" spans="1:3" ht="51.75" customHeight="1">
      <c r="A49" s="55" t="s">
        <v>31</v>
      </c>
      <c r="B49" s="55"/>
      <c r="C49" s="55"/>
    </row>
    <row r="50" spans="1:3" s="10" customFormat="1" ht="26.25" customHeight="1">
      <c r="A50" s="50" t="s">
        <v>20</v>
      </c>
      <c r="B50" s="51" t="s">
        <v>28</v>
      </c>
      <c r="C50" s="53" t="s">
        <v>27</v>
      </c>
    </row>
    <row r="51" spans="1:3" s="10" customFormat="1" ht="17.25" customHeight="1">
      <c r="A51" s="50"/>
      <c r="B51" s="52"/>
      <c r="C51" s="54"/>
    </row>
    <row r="52" spans="1:3" s="10" customFormat="1" ht="15">
      <c r="A52" s="11">
        <v>1</v>
      </c>
      <c r="B52" s="14" t="s">
        <v>21</v>
      </c>
      <c r="C52" s="12">
        <v>3</v>
      </c>
    </row>
    <row r="53" spans="1:3" s="10" customFormat="1" ht="21.75" customHeight="1">
      <c r="A53" s="32" t="s">
        <v>18</v>
      </c>
      <c r="B53" s="33" t="s">
        <v>65</v>
      </c>
      <c r="C53" s="34">
        <f>SUM(C54:C58)</f>
        <v>3426030.37</v>
      </c>
    </row>
    <row r="54" spans="1:3" s="10" customFormat="1" ht="87.75" customHeight="1">
      <c r="A54" s="13" t="s">
        <v>34</v>
      </c>
      <c r="B54" s="26" t="s">
        <v>66</v>
      </c>
      <c r="C54" s="18">
        <v>5400</v>
      </c>
    </row>
    <row r="55" spans="1:3" s="10" customFormat="1" ht="87" customHeight="1">
      <c r="A55" s="13" t="s">
        <v>19</v>
      </c>
      <c r="B55" s="26" t="s">
        <v>67</v>
      </c>
      <c r="C55" s="18">
        <v>3181483.37</v>
      </c>
    </row>
    <row r="56" spans="1:3" s="10" customFormat="1" ht="75.75" customHeight="1">
      <c r="A56" s="13" t="s">
        <v>117</v>
      </c>
      <c r="B56" s="26" t="s">
        <v>118</v>
      </c>
      <c r="C56" s="18">
        <v>3500</v>
      </c>
    </row>
    <row r="57" spans="1:3" s="10" customFormat="1" ht="39" customHeight="1">
      <c r="A57" s="13" t="s">
        <v>113</v>
      </c>
      <c r="B57" s="26" t="s">
        <v>114</v>
      </c>
      <c r="C57" s="18">
        <v>0</v>
      </c>
    </row>
    <row r="58" spans="1:3" s="10" customFormat="1" ht="20.25" customHeight="1">
      <c r="A58" s="13" t="s">
        <v>35</v>
      </c>
      <c r="B58" s="26" t="s">
        <v>68</v>
      </c>
      <c r="C58" s="18">
        <v>235647</v>
      </c>
    </row>
    <row r="59" spans="1:3" s="10" customFormat="1" ht="20.25" customHeight="1">
      <c r="A59" s="32" t="s">
        <v>60</v>
      </c>
      <c r="B59" s="33" t="s">
        <v>69</v>
      </c>
      <c r="C59" s="31">
        <f>SUM(C60:C63)</f>
        <v>27169763.72</v>
      </c>
    </row>
    <row r="60" spans="1:3" s="10" customFormat="1" ht="20.25" customHeight="1">
      <c r="A60" s="13" t="s">
        <v>98</v>
      </c>
      <c r="B60" s="26" t="s">
        <v>99</v>
      </c>
      <c r="C60" s="18">
        <v>8259525</v>
      </c>
    </row>
    <row r="61" spans="1:3" s="10" customFormat="1" ht="20.25" customHeight="1">
      <c r="A61" s="13" t="s">
        <v>95</v>
      </c>
      <c r="B61" s="26" t="s">
        <v>96</v>
      </c>
      <c r="C61" s="18">
        <v>18537738.72</v>
      </c>
    </row>
    <row r="62" spans="1:3" s="10" customFormat="1" ht="20.25" customHeight="1">
      <c r="A62" s="13" t="s">
        <v>61</v>
      </c>
      <c r="B62" s="26" t="s">
        <v>70</v>
      </c>
      <c r="C62" s="18">
        <v>2500</v>
      </c>
    </row>
    <row r="63" spans="1:3" s="10" customFormat="1" ht="32.25" customHeight="1">
      <c r="A63" s="13" t="s">
        <v>62</v>
      </c>
      <c r="B63" s="26" t="s">
        <v>71</v>
      </c>
      <c r="C63" s="18">
        <v>370000</v>
      </c>
    </row>
    <row r="64" spans="1:3" s="10" customFormat="1" ht="20.25" customHeight="1">
      <c r="A64" s="32" t="s">
        <v>36</v>
      </c>
      <c r="B64" s="35" t="s">
        <v>72</v>
      </c>
      <c r="C64" s="31">
        <f>C66+C67+C65</f>
        <v>31465286.9</v>
      </c>
    </row>
    <row r="65" spans="1:3" s="10" customFormat="1" ht="20.25" customHeight="1">
      <c r="A65" s="13" t="s">
        <v>115</v>
      </c>
      <c r="B65" s="26" t="s">
        <v>116</v>
      </c>
      <c r="C65" s="18">
        <v>1369400</v>
      </c>
    </row>
    <row r="66" spans="1:3" s="10" customFormat="1" ht="20.25" customHeight="1">
      <c r="A66" s="13" t="s">
        <v>37</v>
      </c>
      <c r="B66" s="26" t="s">
        <v>73</v>
      </c>
      <c r="C66" s="18">
        <v>2115800</v>
      </c>
    </row>
    <row r="67" spans="1:3" s="10" customFormat="1" ht="25.5" customHeight="1">
      <c r="A67" s="13" t="s">
        <v>100</v>
      </c>
      <c r="B67" s="26" t="s">
        <v>101</v>
      </c>
      <c r="C67" s="18">
        <v>27980086.9</v>
      </c>
    </row>
    <row r="68" spans="1:3" s="10" customFormat="1" ht="15.75" customHeight="1">
      <c r="A68" s="36" t="s">
        <v>32</v>
      </c>
      <c r="B68" s="33"/>
      <c r="C68" s="34">
        <f>C53+L62+C59+C64</f>
        <v>62061080.989999995</v>
      </c>
    </row>
    <row r="69" spans="1:3" s="10" customFormat="1" ht="17.25" customHeight="1">
      <c r="A69" s="32" t="s">
        <v>26</v>
      </c>
      <c r="B69" s="33"/>
      <c r="C69" s="34">
        <f>C47-C68</f>
        <v>13500586.560000017</v>
      </c>
    </row>
    <row r="70" spans="1:3" ht="40.5" customHeight="1">
      <c r="A70" s="47" t="s">
        <v>45</v>
      </c>
      <c r="B70" s="47"/>
      <c r="C70" s="47"/>
    </row>
    <row r="71" spans="1:3" ht="35.25" customHeight="1">
      <c r="A71" s="37" t="s">
        <v>46</v>
      </c>
      <c r="B71" s="35" t="s">
        <v>74</v>
      </c>
      <c r="C71" s="38">
        <f>C72</f>
        <v>-13500586.560000017</v>
      </c>
    </row>
    <row r="72" spans="1:3" ht="37.5" customHeight="1">
      <c r="A72" s="27" t="s">
        <v>47</v>
      </c>
      <c r="B72" s="26" t="s">
        <v>75</v>
      </c>
      <c r="C72" s="28">
        <f>-C69</f>
        <v>-13500586.560000017</v>
      </c>
    </row>
    <row r="73" spans="1:3" ht="9.75">
      <c r="A73" s="49" t="s">
        <v>23</v>
      </c>
      <c r="B73" s="49"/>
      <c r="C73" s="49"/>
    </row>
  </sheetData>
  <sheetProtection/>
  <mergeCells count="13">
    <mergeCell ref="B50:B51"/>
    <mergeCell ref="C50:C51"/>
    <mergeCell ref="A49:C49"/>
    <mergeCell ref="B1:C1"/>
    <mergeCell ref="B3:C3"/>
    <mergeCell ref="B4:C4"/>
    <mergeCell ref="A70:C70"/>
    <mergeCell ref="A6:C6"/>
    <mergeCell ref="A73:C73"/>
    <mergeCell ref="A7:C7"/>
    <mergeCell ref="B2:C2"/>
    <mergeCell ref="A9:C9"/>
    <mergeCell ref="A50:A51"/>
  </mergeCells>
  <printOptions/>
  <pageMargins left="1.1811023622047245" right="0.5905511811023623" top="0.7874015748031497" bottom="0.3937007874015748" header="0.5118110236220472" footer="0.5118110236220472"/>
  <pageSetup fitToHeight="0" fitToWidth="1" horizontalDpi="600" verticalDpi="600" orientation="portrait" paperSize="9" scale="91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2018-09-13T04:42:09Z</cp:lastPrinted>
  <dcterms:created xsi:type="dcterms:W3CDTF">2008-09-18T08:11:02Z</dcterms:created>
  <dcterms:modified xsi:type="dcterms:W3CDTF">2018-09-19T06:56:35Z</dcterms:modified>
  <cp:category/>
  <cp:version/>
  <cp:contentType/>
  <cp:contentStatus/>
</cp:coreProperties>
</file>